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畢業生流向\"/>
    </mc:Choice>
  </mc:AlternateContent>
  <bookViews>
    <workbookView xWindow="0" yWindow="0" windowWidth="23016" windowHeight="8964"/>
  </bookViews>
  <sheets>
    <sheet name="學士" sheetId="1" r:id="rId1"/>
    <sheet name="碩士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Y17" i="2" s="1"/>
  <c r="W17" i="2"/>
  <c r="V17" i="2"/>
  <c r="U17" i="2"/>
  <c r="T17" i="2"/>
  <c r="R17" i="2"/>
  <c r="Q17" i="2"/>
  <c r="P17" i="2"/>
  <c r="O17" i="2"/>
  <c r="N17" i="2"/>
  <c r="S17" i="2" s="1"/>
  <c r="M17" i="2"/>
  <c r="K17" i="2"/>
  <c r="J17" i="2"/>
  <c r="I17" i="2"/>
  <c r="H17" i="2"/>
  <c r="G17" i="2"/>
  <c r="F17" i="2"/>
  <c r="E17" i="2" s="1"/>
  <c r="B17" i="2"/>
  <c r="Y16" i="2"/>
  <c r="V16" i="2"/>
  <c r="S16" i="2"/>
  <c r="L16" i="2"/>
  <c r="E16" i="2"/>
  <c r="D16" i="2"/>
  <c r="C16" i="2"/>
  <c r="Y15" i="2"/>
  <c r="V15" i="2"/>
  <c r="S15" i="2"/>
  <c r="E15" i="2"/>
  <c r="C15" i="2"/>
  <c r="D15" i="2" s="1"/>
  <c r="Y14" i="2"/>
  <c r="V14" i="2"/>
  <c r="S14" i="2"/>
  <c r="L14" i="2"/>
  <c r="E14" i="2"/>
  <c r="D14" i="2"/>
  <c r="C14" i="2"/>
  <c r="Y13" i="2"/>
  <c r="V13" i="2"/>
  <c r="S13" i="2"/>
  <c r="E13" i="2"/>
  <c r="C13" i="2"/>
  <c r="L13" i="2" s="1"/>
  <c r="Y12" i="2"/>
  <c r="V12" i="2"/>
  <c r="S12" i="2"/>
  <c r="L12" i="2"/>
  <c r="E12" i="2"/>
  <c r="D12" i="2"/>
  <c r="C12" i="2"/>
  <c r="Y11" i="2"/>
  <c r="V11" i="2"/>
  <c r="S11" i="2"/>
  <c r="E11" i="2"/>
  <c r="C11" i="2"/>
  <c r="D11" i="2" s="1"/>
  <c r="Y10" i="2"/>
  <c r="V10" i="2"/>
  <c r="S10" i="2"/>
  <c r="L10" i="2"/>
  <c r="E10" i="2"/>
  <c r="D10" i="2"/>
  <c r="C10" i="2"/>
  <c r="Y9" i="2"/>
  <c r="V9" i="2"/>
  <c r="S9" i="2"/>
  <c r="E9" i="2"/>
  <c r="C9" i="2"/>
  <c r="L9" i="2" s="1"/>
  <c r="Y8" i="2"/>
  <c r="V8" i="2"/>
  <c r="S8" i="2"/>
  <c r="L8" i="2"/>
  <c r="E8" i="2"/>
  <c r="D8" i="2"/>
  <c r="C8" i="2"/>
  <c r="Y7" i="2"/>
  <c r="V7" i="2"/>
  <c r="S7" i="2"/>
  <c r="E7" i="2"/>
  <c r="C7" i="2"/>
  <c r="D7" i="2" s="1"/>
  <c r="Y6" i="2"/>
  <c r="V6" i="2"/>
  <c r="S6" i="2"/>
  <c r="L6" i="2"/>
  <c r="E6" i="2"/>
  <c r="D6" i="2"/>
  <c r="C6" i="2"/>
  <c r="Y5" i="2"/>
  <c r="V5" i="2"/>
  <c r="S5" i="2"/>
  <c r="E5" i="2"/>
  <c r="C5" i="2"/>
  <c r="L5" i="2" s="1"/>
  <c r="Y4" i="2"/>
  <c r="V4" i="2"/>
  <c r="S4" i="2"/>
  <c r="L4" i="2"/>
  <c r="E4" i="2"/>
  <c r="D4" i="2"/>
  <c r="C4" i="2"/>
  <c r="X18" i="1"/>
  <c r="W18" i="1"/>
  <c r="Y18" i="1" s="1"/>
  <c r="V18" i="1"/>
  <c r="U18" i="1"/>
  <c r="T18" i="1"/>
  <c r="R18" i="1"/>
  <c r="Q18" i="1"/>
  <c r="P18" i="1"/>
  <c r="O18" i="1"/>
  <c r="N18" i="1"/>
  <c r="M18" i="1"/>
  <c r="K18" i="1"/>
  <c r="J18" i="1"/>
  <c r="I18" i="1"/>
  <c r="H18" i="1"/>
  <c r="G18" i="1"/>
  <c r="F18" i="1"/>
  <c r="E18" i="1" s="1"/>
  <c r="B18" i="1"/>
  <c r="Y17" i="1"/>
  <c r="V17" i="1"/>
  <c r="S17" i="1"/>
  <c r="L17" i="1"/>
  <c r="E17" i="1"/>
  <c r="D17" i="1"/>
  <c r="C17" i="1"/>
  <c r="Y16" i="1"/>
  <c r="V16" i="1"/>
  <c r="S16" i="1"/>
  <c r="E16" i="1"/>
  <c r="C16" i="1"/>
  <c r="D16" i="1" s="1"/>
  <c r="Y15" i="1"/>
  <c r="V15" i="1"/>
  <c r="S15" i="1"/>
  <c r="L15" i="1"/>
  <c r="E15" i="1"/>
  <c r="D15" i="1"/>
  <c r="C15" i="1"/>
  <c r="Y14" i="1"/>
  <c r="V14" i="1"/>
  <c r="S14" i="1"/>
  <c r="E14" i="1"/>
  <c r="C14" i="1"/>
  <c r="L14" i="1" s="1"/>
  <c r="Y13" i="1"/>
  <c r="V13" i="1"/>
  <c r="S13" i="1"/>
  <c r="L13" i="1"/>
  <c r="E13" i="1"/>
  <c r="D13" i="1"/>
  <c r="C13" i="1"/>
  <c r="Y12" i="1"/>
  <c r="V12" i="1"/>
  <c r="S12" i="1"/>
  <c r="E12" i="1"/>
  <c r="C12" i="1"/>
  <c r="D12" i="1" s="1"/>
  <c r="Y11" i="1"/>
  <c r="V11" i="1"/>
  <c r="S11" i="1"/>
  <c r="L11" i="1"/>
  <c r="E11" i="1"/>
  <c r="D11" i="1"/>
  <c r="C11" i="1"/>
  <c r="Y10" i="1"/>
  <c r="V10" i="1"/>
  <c r="S10" i="1"/>
  <c r="E10" i="1"/>
  <c r="C10" i="1"/>
  <c r="L10" i="1" s="1"/>
  <c r="Y9" i="1"/>
  <c r="V9" i="1"/>
  <c r="S9" i="1"/>
  <c r="L9" i="1"/>
  <c r="E9" i="1"/>
  <c r="D9" i="1"/>
  <c r="C9" i="1"/>
  <c r="Y8" i="1"/>
  <c r="V8" i="1"/>
  <c r="S8" i="1"/>
  <c r="E8" i="1"/>
  <c r="C8" i="1"/>
  <c r="D8" i="1" s="1"/>
  <c r="Y7" i="1"/>
  <c r="V7" i="1"/>
  <c r="S7" i="1"/>
  <c r="S18" i="1" s="1"/>
  <c r="L7" i="1"/>
  <c r="E7" i="1"/>
  <c r="D7" i="1"/>
  <c r="C7" i="1"/>
  <c r="Y6" i="1"/>
  <c r="V6" i="1"/>
  <c r="S6" i="1"/>
  <c r="E6" i="1"/>
  <c r="C6" i="1"/>
  <c r="L6" i="1" s="1"/>
  <c r="Y5" i="1"/>
  <c r="V5" i="1"/>
  <c r="S5" i="1"/>
  <c r="L5" i="1"/>
  <c r="E5" i="1"/>
  <c r="D5" i="1"/>
  <c r="C5" i="1"/>
  <c r="Y4" i="1"/>
  <c r="V4" i="1"/>
  <c r="S4" i="1"/>
  <c r="E4" i="1"/>
  <c r="C4" i="1"/>
  <c r="D4" i="1" s="1"/>
  <c r="D5" i="2" l="1"/>
  <c r="L7" i="2"/>
  <c r="D9" i="2"/>
  <c r="L11" i="2"/>
  <c r="L17" i="2" s="1"/>
  <c r="D13" i="2"/>
  <c r="L15" i="2"/>
  <c r="C17" i="2"/>
  <c r="D17" i="2" s="1"/>
  <c r="L4" i="1"/>
  <c r="D6" i="1"/>
  <c r="L8" i="1"/>
  <c r="D10" i="1"/>
  <c r="L12" i="1"/>
  <c r="D14" i="1"/>
  <c r="L16" i="1"/>
  <c r="C18" i="1"/>
  <c r="D18" i="1" s="1"/>
  <c r="L18" i="1" l="1"/>
</calcChain>
</file>

<file path=xl/sharedStrings.xml><?xml version="1.0" encoding="utf-8"?>
<sst xmlns="http://schemas.openxmlformats.org/spreadsheetml/2006/main" count="89" uniqueCount="64">
  <si>
    <t>系(科所院)</t>
  </si>
  <si>
    <t>升學</t>
    <phoneticPr fontId="3" type="noConversion"/>
  </si>
  <si>
    <t>服役</t>
    <phoneticPr fontId="3" type="noConversion"/>
  </si>
  <si>
    <t>待業</t>
    <phoneticPr fontId="3" type="noConversion"/>
  </si>
  <si>
    <t>其他</t>
    <phoneticPr fontId="3" type="noConversion"/>
  </si>
  <si>
    <t>私人企業</t>
    <phoneticPr fontId="3" type="noConversion"/>
  </si>
  <si>
    <t>政府機關</t>
    <phoneticPr fontId="3" type="noConversion"/>
  </si>
  <si>
    <t>學校</t>
    <phoneticPr fontId="3" type="noConversion"/>
  </si>
  <si>
    <t>非營利機構</t>
    <phoneticPr fontId="3" type="noConversion"/>
  </si>
  <si>
    <t>其他(含創業)</t>
    <phoneticPr fontId="3" type="noConversion"/>
  </si>
  <si>
    <t>回答總數</t>
    <phoneticPr fontId="3" type="noConversion"/>
  </si>
  <si>
    <t>分數加總</t>
    <phoneticPr fontId="3" type="noConversion"/>
  </si>
  <si>
    <t>填答人數</t>
    <phoneticPr fontId="3" type="noConversion"/>
  </si>
  <si>
    <t>平均值</t>
    <phoneticPr fontId="3" type="noConversion"/>
  </si>
  <si>
    <t>分數加總</t>
  </si>
  <si>
    <t>填答人數</t>
  </si>
  <si>
    <t>平均值</t>
  </si>
  <si>
    <t>漁業生產與管理系</t>
  </si>
  <si>
    <t>水產養殖系</t>
  </si>
  <si>
    <t>水產食品科學系</t>
  </si>
  <si>
    <t>海洋生物技術系</t>
  </si>
  <si>
    <t>航運技術系</t>
  </si>
  <si>
    <t>輪機工程系</t>
  </si>
  <si>
    <t>海洋環境工程系</t>
  </si>
  <si>
    <t>電訊工程系</t>
  </si>
  <si>
    <t>微電子工程系</t>
  </si>
  <si>
    <t>造船及海洋工程系</t>
    <phoneticPr fontId="3" type="noConversion"/>
  </si>
  <si>
    <t>航運管理系</t>
  </si>
  <si>
    <t>供應鏈管理系</t>
    <phoneticPr fontId="3" type="noConversion"/>
  </si>
  <si>
    <t>資訊管理系</t>
  </si>
  <si>
    <t>海洋休閒管理系</t>
  </si>
  <si>
    <t>全校</t>
    <phoneticPr fontId="3" type="noConversion"/>
  </si>
  <si>
    <t>102學年畢業生畢業1年後流向─學士</t>
    <phoneticPr fontId="3" type="noConversion"/>
  </si>
  <si>
    <t>技專資料庫
(A)</t>
    <phoneticPr fontId="3" type="noConversion"/>
  </si>
  <si>
    <t>完成調查人數
B=C+D+F</t>
    <phoneticPr fontId="3" type="noConversion"/>
  </si>
  <si>
    <t>完成度
(B/A)</t>
    <phoneticPr fontId="3" type="noConversion"/>
  </si>
  <si>
    <t>問卷有效率
(C/(C+F))</t>
    <phoneticPr fontId="3" type="noConversion"/>
  </si>
  <si>
    <t>畢業流向(C)</t>
    <phoneticPr fontId="3" type="noConversion"/>
  </si>
  <si>
    <t>拒答
(D)</t>
    <phoneticPr fontId="3" type="noConversion"/>
  </si>
  <si>
    <t>未接
(E)</t>
    <phoneticPr fontId="3" type="noConversion"/>
  </si>
  <si>
    <t>空號
(F)</t>
    <phoneticPr fontId="3" type="noConversion"/>
  </si>
  <si>
    <t>就業情形</t>
    <phoneticPr fontId="3" type="noConversion"/>
  </si>
  <si>
    <t>就業滿意度</t>
    <phoneticPr fontId="3" type="noConversion"/>
  </si>
  <si>
    <t>工作與所學相關程度</t>
    <phoneticPr fontId="3" type="noConversion"/>
  </si>
  <si>
    <t>就業</t>
    <phoneticPr fontId="3" type="noConversion"/>
  </si>
  <si>
    <t>102學年畢業生畢業1年後流向─碩士</t>
    <phoneticPr fontId="3" type="noConversion"/>
  </si>
  <si>
    <t>技專資料庫
A</t>
    <phoneticPr fontId="3" type="noConversion"/>
  </si>
  <si>
    <t>就業情形(人)</t>
    <phoneticPr fontId="3" type="noConversion"/>
  </si>
  <si>
    <t>升學</t>
    <phoneticPr fontId="3" type="noConversion"/>
  </si>
  <si>
    <t>服役</t>
    <phoneticPr fontId="3" type="noConversion"/>
  </si>
  <si>
    <t>待業</t>
    <phoneticPr fontId="3" type="noConversion"/>
  </si>
  <si>
    <t>其他</t>
    <phoneticPr fontId="3" type="noConversion"/>
  </si>
  <si>
    <t>私人企業</t>
    <phoneticPr fontId="3" type="noConversion"/>
  </si>
  <si>
    <t>政府機關</t>
    <phoneticPr fontId="3" type="noConversion"/>
  </si>
  <si>
    <t>學校</t>
    <phoneticPr fontId="3" type="noConversion"/>
  </si>
  <si>
    <t>非營利機構</t>
    <phoneticPr fontId="3" type="noConversion"/>
  </si>
  <si>
    <t>回答總數</t>
    <phoneticPr fontId="3" type="noConversion"/>
  </si>
  <si>
    <t>分數加總</t>
    <phoneticPr fontId="3" type="noConversion"/>
  </si>
  <si>
    <t>平均值</t>
    <phoneticPr fontId="3" type="noConversion"/>
  </si>
  <si>
    <t>航運技術系</t>
    <phoneticPr fontId="3" type="noConversion"/>
  </si>
  <si>
    <t>海事資訊科技研究所</t>
  </si>
  <si>
    <t>造船及海洋工程系</t>
  </si>
  <si>
    <t>海洋事務與產業管理碩士學位學程</t>
    <phoneticPr fontId="3" type="noConversion"/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</si>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</sst>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76" fontId="1" fillId="6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0" fontId="1" fillId="7" borderId="2" xfId="0" applyNumberFormat="1" applyFont="1" applyFill="1" applyBorder="1" applyAlignment="1">
      <alignment horizontal="center" vertical="center"/>
    </xf>
    <xf numFmtId="176" fontId="1" fillId="7" borderId="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1" fillId="7" borderId="2" xfId="0" applyFont="1" applyFill="1" applyBorder="1">
      <alignment vertical="center"/>
    </xf>
    <xf numFmtId="0" fontId="1" fillId="7" borderId="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C24" sqref="C24"/>
    </sheetView>
  </sheetViews>
  <sheetFormatPr defaultRowHeight="16.2" x14ac:dyDescent="0.3"/>
  <cols>
    <col min="1" max="1" width="20.21875" bestFit="1" customWidth="1"/>
  </cols>
  <sheetData>
    <row r="1" spans="1:25" x14ac:dyDescent="0.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0</v>
      </c>
      <c r="B2" s="3" t="s">
        <v>33</v>
      </c>
      <c r="C2" s="4" t="s">
        <v>34</v>
      </c>
      <c r="D2" s="4" t="s">
        <v>35</v>
      </c>
      <c r="E2" s="3" t="s">
        <v>36</v>
      </c>
      <c r="F2" s="2" t="s">
        <v>37</v>
      </c>
      <c r="G2" s="2"/>
      <c r="H2" s="2"/>
      <c r="I2" s="2"/>
      <c r="J2" s="2"/>
      <c r="K2" s="5" t="s">
        <v>38</v>
      </c>
      <c r="L2" s="6" t="s">
        <v>39</v>
      </c>
      <c r="M2" s="6" t="s">
        <v>40</v>
      </c>
      <c r="N2" s="7" t="s">
        <v>41</v>
      </c>
      <c r="O2" s="7"/>
      <c r="P2" s="7"/>
      <c r="Q2" s="7"/>
      <c r="R2" s="7"/>
      <c r="S2" s="7"/>
      <c r="T2" s="8" t="s">
        <v>42</v>
      </c>
      <c r="U2" s="8"/>
      <c r="V2" s="8"/>
      <c r="W2" s="9" t="s">
        <v>43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44</v>
      </c>
      <c r="G3" s="12" t="s">
        <v>1</v>
      </c>
      <c r="H3" s="12" t="s">
        <v>2</v>
      </c>
      <c r="I3" s="12" t="s">
        <v>3</v>
      </c>
      <c r="J3" s="12" t="s">
        <v>4</v>
      </c>
      <c r="K3" s="13"/>
      <c r="L3" s="14"/>
      <c r="M3" s="14"/>
      <c r="N3" s="15" t="s">
        <v>5</v>
      </c>
      <c r="O3" s="15" t="s">
        <v>6</v>
      </c>
      <c r="P3" s="15" t="s">
        <v>7</v>
      </c>
      <c r="Q3" s="15" t="s">
        <v>8</v>
      </c>
      <c r="R3" s="15" t="s">
        <v>9</v>
      </c>
      <c r="S3" s="16" t="s">
        <v>10</v>
      </c>
      <c r="T3" s="17" t="s">
        <v>11</v>
      </c>
      <c r="U3" s="17" t="s">
        <v>12</v>
      </c>
      <c r="V3" s="17" t="s">
        <v>13</v>
      </c>
      <c r="W3" s="18" t="s">
        <v>14</v>
      </c>
      <c r="X3" s="18" t="s">
        <v>15</v>
      </c>
      <c r="Y3" s="19" t="s">
        <v>16</v>
      </c>
    </row>
    <row r="4" spans="1:25" x14ac:dyDescent="0.3">
      <c r="A4" s="20" t="s">
        <v>17</v>
      </c>
      <c r="B4" s="20">
        <v>105</v>
      </c>
      <c r="C4" s="20">
        <f>SUM(F4:J4)+K4+M4</f>
        <v>95</v>
      </c>
      <c r="D4" s="21">
        <f>C4/B4</f>
        <v>0.90476190476190477</v>
      </c>
      <c r="E4" s="21">
        <f>(SUM(F4:J4)/(SUM(F4:J4)+M4))</f>
        <v>0.90909090909090906</v>
      </c>
      <c r="F4" s="22">
        <v>42</v>
      </c>
      <c r="G4" s="22">
        <v>5</v>
      </c>
      <c r="H4" s="22">
        <v>27</v>
      </c>
      <c r="I4" s="22">
        <v>6</v>
      </c>
      <c r="J4" s="22">
        <v>0</v>
      </c>
      <c r="K4" s="22">
        <v>7</v>
      </c>
      <c r="L4" s="22">
        <f>B4-C4</f>
        <v>10</v>
      </c>
      <c r="M4" s="22">
        <v>8</v>
      </c>
      <c r="N4" s="23">
        <v>28</v>
      </c>
      <c r="O4" s="23">
        <v>6</v>
      </c>
      <c r="P4" s="23">
        <v>0</v>
      </c>
      <c r="Q4" s="23">
        <v>0</v>
      </c>
      <c r="R4" s="23">
        <v>2</v>
      </c>
      <c r="S4" s="20">
        <f>SUM(N4:R4)</f>
        <v>36</v>
      </c>
      <c r="T4" s="20">
        <v>142</v>
      </c>
      <c r="U4" s="20">
        <v>36</v>
      </c>
      <c r="V4" s="24">
        <f>T4/U4</f>
        <v>3.9444444444444446</v>
      </c>
      <c r="W4" s="20">
        <v>86</v>
      </c>
      <c r="X4" s="20">
        <v>36</v>
      </c>
      <c r="Y4" s="24">
        <f>W4/X4</f>
        <v>2.3888888888888888</v>
      </c>
    </row>
    <row r="5" spans="1:25" x14ac:dyDescent="0.3">
      <c r="A5" s="20" t="s">
        <v>18</v>
      </c>
      <c r="B5" s="20">
        <v>137</v>
      </c>
      <c r="C5" s="20">
        <f t="shared" ref="C5:C18" si="0">SUM(F5:J5)+K5+M5</f>
        <v>125</v>
      </c>
      <c r="D5" s="21">
        <f t="shared" ref="D5:D18" si="1">C5/B5</f>
        <v>0.91240875912408759</v>
      </c>
      <c r="E5" s="21">
        <f t="shared" ref="E5:E18" si="2">(SUM(F5:J5)/(SUM(F5:J5)+M5))</f>
        <v>0.93693693693693691</v>
      </c>
      <c r="F5" s="22">
        <v>57</v>
      </c>
      <c r="G5" s="22">
        <v>12</v>
      </c>
      <c r="H5" s="22">
        <v>23</v>
      </c>
      <c r="I5" s="22">
        <v>12</v>
      </c>
      <c r="J5" s="22">
        <v>0</v>
      </c>
      <c r="K5" s="22">
        <v>14</v>
      </c>
      <c r="L5" s="22">
        <f>B5-C5</f>
        <v>12</v>
      </c>
      <c r="M5" s="22">
        <v>7</v>
      </c>
      <c r="N5" s="22">
        <v>46</v>
      </c>
      <c r="O5" s="22">
        <v>1</v>
      </c>
      <c r="P5" s="22">
        <v>0</v>
      </c>
      <c r="Q5" s="22">
        <v>0</v>
      </c>
      <c r="R5" s="22">
        <v>3</v>
      </c>
      <c r="S5" s="20">
        <f t="shared" ref="S5:S17" si="3">SUM(N5:R5)</f>
        <v>50</v>
      </c>
      <c r="T5" s="20">
        <v>185</v>
      </c>
      <c r="U5" s="20">
        <v>49</v>
      </c>
      <c r="V5" s="24">
        <f>T5/U5</f>
        <v>3.7755102040816326</v>
      </c>
      <c r="W5" s="20">
        <v>109</v>
      </c>
      <c r="X5" s="20">
        <v>49</v>
      </c>
      <c r="Y5" s="24">
        <f>W5/X5</f>
        <v>2.2244897959183674</v>
      </c>
    </row>
    <row r="6" spans="1:25" x14ac:dyDescent="0.3">
      <c r="A6" s="20" t="s">
        <v>19</v>
      </c>
      <c r="B6" s="20">
        <v>147</v>
      </c>
      <c r="C6" s="20">
        <f t="shared" si="0"/>
        <v>132</v>
      </c>
      <c r="D6" s="21">
        <f t="shared" si="1"/>
        <v>0.89795918367346939</v>
      </c>
      <c r="E6" s="21">
        <f t="shared" si="2"/>
        <v>0.9285714285714286</v>
      </c>
      <c r="F6" s="22">
        <v>68</v>
      </c>
      <c r="G6" s="22">
        <v>18</v>
      </c>
      <c r="H6" s="22">
        <v>12</v>
      </c>
      <c r="I6" s="22">
        <v>6</v>
      </c>
      <c r="J6" s="22">
        <v>0</v>
      </c>
      <c r="K6" s="22">
        <v>20</v>
      </c>
      <c r="L6" s="22">
        <f t="shared" ref="L6:L17" si="4">B6-C6</f>
        <v>15</v>
      </c>
      <c r="M6" s="22">
        <v>8</v>
      </c>
      <c r="N6" s="22">
        <v>56</v>
      </c>
      <c r="O6" s="22">
        <v>1</v>
      </c>
      <c r="P6" s="22">
        <v>0</v>
      </c>
      <c r="Q6" s="22">
        <v>1</v>
      </c>
      <c r="R6" s="22">
        <v>3</v>
      </c>
      <c r="S6" s="20">
        <f t="shared" si="3"/>
        <v>61</v>
      </c>
      <c r="T6" s="20">
        <v>218</v>
      </c>
      <c r="U6" s="20">
        <v>61</v>
      </c>
      <c r="V6" s="24">
        <f>T6/U6</f>
        <v>3.5737704918032787</v>
      </c>
      <c r="W6" s="20">
        <v>191</v>
      </c>
      <c r="X6" s="20">
        <v>61</v>
      </c>
      <c r="Y6" s="24">
        <f>W6/X6</f>
        <v>3.1311475409836067</v>
      </c>
    </row>
    <row r="7" spans="1:25" x14ac:dyDescent="0.3">
      <c r="A7" s="20" t="s">
        <v>20</v>
      </c>
      <c r="B7" s="20">
        <v>47</v>
      </c>
      <c r="C7" s="20">
        <f t="shared" si="0"/>
        <v>42</v>
      </c>
      <c r="D7" s="21">
        <f t="shared" si="1"/>
        <v>0.8936170212765957</v>
      </c>
      <c r="E7" s="21">
        <f t="shared" si="2"/>
        <v>0.87804878048780488</v>
      </c>
      <c r="F7" s="22">
        <v>18</v>
      </c>
      <c r="G7" s="22">
        <v>8</v>
      </c>
      <c r="H7" s="22">
        <v>5</v>
      </c>
      <c r="I7" s="22">
        <v>5</v>
      </c>
      <c r="J7" s="22">
        <v>0</v>
      </c>
      <c r="K7" s="22">
        <v>1</v>
      </c>
      <c r="L7" s="22">
        <f t="shared" si="4"/>
        <v>5</v>
      </c>
      <c r="M7" s="22">
        <v>5</v>
      </c>
      <c r="N7" s="22">
        <v>17</v>
      </c>
      <c r="O7" s="22">
        <v>0</v>
      </c>
      <c r="P7" s="22">
        <v>1</v>
      </c>
      <c r="Q7" s="22">
        <v>0</v>
      </c>
      <c r="R7" s="22">
        <v>0</v>
      </c>
      <c r="S7" s="20">
        <f t="shared" si="3"/>
        <v>18</v>
      </c>
      <c r="T7" s="20">
        <v>67</v>
      </c>
      <c r="U7" s="20">
        <v>18</v>
      </c>
      <c r="V7" s="24">
        <f t="shared" ref="V7:V18" si="5">T7/U7</f>
        <v>3.7222222222222223</v>
      </c>
      <c r="W7" s="20">
        <v>44</v>
      </c>
      <c r="X7" s="20">
        <v>17</v>
      </c>
      <c r="Y7" s="24">
        <f t="shared" ref="Y7:Y18" si="6">W7/X7</f>
        <v>2.5882352941176472</v>
      </c>
    </row>
    <row r="8" spans="1:25" x14ac:dyDescent="0.3">
      <c r="A8" s="20" t="s">
        <v>21</v>
      </c>
      <c r="B8" s="20">
        <v>111</v>
      </c>
      <c r="C8" s="20">
        <f t="shared" si="0"/>
        <v>102</v>
      </c>
      <c r="D8" s="21">
        <f t="shared" si="1"/>
        <v>0.91891891891891897</v>
      </c>
      <c r="E8" s="21">
        <f t="shared" si="2"/>
        <v>0.95876288659793818</v>
      </c>
      <c r="F8" s="22">
        <v>62</v>
      </c>
      <c r="G8" s="22">
        <v>4</v>
      </c>
      <c r="H8" s="22">
        <v>18</v>
      </c>
      <c r="I8" s="22">
        <v>9</v>
      </c>
      <c r="J8" s="22">
        <v>0</v>
      </c>
      <c r="K8" s="22">
        <v>5</v>
      </c>
      <c r="L8" s="22">
        <f t="shared" si="4"/>
        <v>9</v>
      </c>
      <c r="M8" s="22">
        <v>4</v>
      </c>
      <c r="N8" s="22">
        <v>52</v>
      </c>
      <c r="O8" s="22">
        <v>2</v>
      </c>
      <c r="P8" s="22">
        <v>2</v>
      </c>
      <c r="Q8" s="22">
        <v>1</v>
      </c>
      <c r="R8" s="22">
        <v>0</v>
      </c>
      <c r="S8" s="20">
        <f t="shared" si="3"/>
        <v>57</v>
      </c>
      <c r="T8" s="20">
        <v>224</v>
      </c>
      <c r="U8" s="20">
        <v>57</v>
      </c>
      <c r="V8" s="24">
        <f t="shared" si="5"/>
        <v>3.9298245614035086</v>
      </c>
      <c r="W8" s="20">
        <v>218</v>
      </c>
      <c r="X8" s="20">
        <v>57</v>
      </c>
      <c r="Y8" s="24">
        <f t="shared" si="6"/>
        <v>3.8245614035087718</v>
      </c>
    </row>
    <row r="9" spans="1:25" x14ac:dyDescent="0.3">
      <c r="A9" s="20" t="s">
        <v>22</v>
      </c>
      <c r="B9" s="20">
        <v>191</v>
      </c>
      <c r="C9" s="20">
        <f t="shared" si="0"/>
        <v>187</v>
      </c>
      <c r="D9" s="21">
        <f t="shared" si="1"/>
        <v>0.97905759162303663</v>
      </c>
      <c r="E9" s="21">
        <f t="shared" si="2"/>
        <v>0.96153846153846156</v>
      </c>
      <c r="F9" s="22">
        <v>84</v>
      </c>
      <c r="G9" s="22">
        <v>5</v>
      </c>
      <c r="H9" s="22">
        <v>43</v>
      </c>
      <c r="I9" s="22">
        <v>18</v>
      </c>
      <c r="J9" s="22">
        <v>0</v>
      </c>
      <c r="K9" s="22">
        <v>31</v>
      </c>
      <c r="L9" s="22">
        <f t="shared" si="4"/>
        <v>4</v>
      </c>
      <c r="M9" s="22">
        <v>6</v>
      </c>
      <c r="N9" s="22">
        <v>77</v>
      </c>
      <c r="O9" s="22">
        <v>1</v>
      </c>
      <c r="P9" s="22">
        <v>1</v>
      </c>
      <c r="Q9" s="22">
        <v>0</v>
      </c>
      <c r="R9" s="22">
        <v>0</v>
      </c>
      <c r="S9" s="20">
        <f t="shared" si="3"/>
        <v>79</v>
      </c>
      <c r="T9" s="20">
        <v>297</v>
      </c>
      <c r="U9" s="20">
        <v>79</v>
      </c>
      <c r="V9" s="24">
        <f t="shared" si="5"/>
        <v>3.759493670886076</v>
      </c>
      <c r="W9" s="20">
        <v>300</v>
      </c>
      <c r="X9" s="20">
        <v>79</v>
      </c>
      <c r="Y9" s="24">
        <f t="shared" si="6"/>
        <v>3.7974683544303796</v>
      </c>
    </row>
    <row r="10" spans="1:25" x14ac:dyDescent="0.3">
      <c r="A10" s="20" t="s">
        <v>23</v>
      </c>
      <c r="B10" s="20">
        <v>81</v>
      </c>
      <c r="C10" s="20">
        <f t="shared" si="0"/>
        <v>76</v>
      </c>
      <c r="D10" s="21">
        <f t="shared" si="1"/>
        <v>0.93827160493827155</v>
      </c>
      <c r="E10" s="21">
        <f t="shared" si="2"/>
        <v>0.93243243243243246</v>
      </c>
      <c r="F10" s="22">
        <v>35</v>
      </c>
      <c r="G10" s="22">
        <v>16</v>
      </c>
      <c r="H10" s="22">
        <v>16</v>
      </c>
      <c r="I10" s="22">
        <v>1</v>
      </c>
      <c r="J10" s="22">
        <v>1</v>
      </c>
      <c r="K10" s="22">
        <v>2</v>
      </c>
      <c r="L10" s="22">
        <f t="shared" si="4"/>
        <v>5</v>
      </c>
      <c r="M10" s="22">
        <v>5</v>
      </c>
      <c r="N10" s="22">
        <v>31</v>
      </c>
      <c r="O10" s="22">
        <v>2</v>
      </c>
      <c r="P10" s="22">
        <v>0</v>
      </c>
      <c r="Q10" s="22">
        <v>0</v>
      </c>
      <c r="R10" s="22">
        <v>0</v>
      </c>
      <c r="S10" s="20">
        <f t="shared" si="3"/>
        <v>33</v>
      </c>
      <c r="T10" s="20">
        <v>124</v>
      </c>
      <c r="U10" s="20">
        <v>33</v>
      </c>
      <c r="V10" s="24">
        <f t="shared" si="5"/>
        <v>3.7575757575757578</v>
      </c>
      <c r="W10" s="20">
        <v>91</v>
      </c>
      <c r="X10" s="20">
        <v>33</v>
      </c>
      <c r="Y10" s="24">
        <f t="shared" si="6"/>
        <v>2.7575757575757578</v>
      </c>
    </row>
    <row r="11" spans="1:25" x14ac:dyDescent="0.3">
      <c r="A11" s="20" t="s">
        <v>24</v>
      </c>
      <c r="B11" s="20">
        <v>121</v>
      </c>
      <c r="C11" s="20">
        <f t="shared" si="0"/>
        <v>106</v>
      </c>
      <c r="D11" s="21">
        <f t="shared" si="1"/>
        <v>0.87603305785123964</v>
      </c>
      <c r="E11" s="21">
        <f t="shared" si="2"/>
        <v>0.9494949494949495</v>
      </c>
      <c r="F11" s="22">
        <v>29</v>
      </c>
      <c r="G11" s="22">
        <v>25</v>
      </c>
      <c r="H11" s="22">
        <v>34</v>
      </c>
      <c r="I11" s="22">
        <v>6</v>
      </c>
      <c r="J11" s="22">
        <v>0</v>
      </c>
      <c r="K11" s="22">
        <v>7</v>
      </c>
      <c r="L11" s="22">
        <f t="shared" si="4"/>
        <v>15</v>
      </c>
      <c r="M11" s="22">
        <v>5</v>
      </c>
      <c r="N11" s="22">
        <v>24</v>
      </c>
      <c r="O11" s="22">
        <v>1</v>
      </c>
      <c r="P11" s="22">
        <v>0</v>
      </c>
      <c r="Q11" s="22">
        <v>0</v>
      </c>
      <c r="R11" s="22">
        <v>0</v>
      </c>
      <c r="S11" s="20">
        <f t="shared" si="3"/>
        <v>25</v>
      </c>
      <c r="T11" s="20">
        <v>97</v>
      </c>
      <c r="U11" s="20">
        <v>25</v>
      </c>
      <c r="V11" s="24">
        <f t="shared" si="5"/>
        <v>3.88</v>
      </c>
      <c r="W11" s="20">
        <v>69</v>
      </c>
      <c r="X11" s="20">
        <v>25</v>
      </c>
      <c r="Y11" s="24">
        <f t="shared" si="6"/>
        <v>2.76</v>
      </c>
    </row>
    <row r="12" spans="1:25" x14ac:dyDescent="0.3">
      <c r="A12" s="20" t="s">
        <v>25</v>
      </c>
      <c r="B12" s="20">
        <v>57</v>
      </c>
      <c r="C12" s="20">
        <f t="shared" si="0"/>
        <v>53</v>
      </c>
      <c r="D12" s="21">
        <f t="shared" si="1"/>
        <v>0.92982456140350878</v>
      </c>
      <c r="E12" s="21">
        <f t="shared" si="2"/>
        <v>0.94339622641509435</v>
      </c>
      <c r="F12" s="22">
        <v>14</v>
      </c>
      <c r="G12" s="22">
        <v>16</v>
      </c>
      <c r="H12" s="22">
        <v>17</v>
      </c>
      <c r="I12" s="22">
        <v>3</v>
      </c>
      <c r="J12" s="22">
        <v>0</v>
      </c>
      <c r="K12" s="22">
        <v>0</v>
      </c>
      <c r="L12" s="22">
        <f t="shared" si="4"/>
        <v>4</v>
      </c>
      <c r="M12" s="22">
        <v>3</v>
      </c>
      <c r="N12" s="22">
        <v>10</v>
      </c>
      <c r="O12" s="22">
        <v>2</v>
      </c>
      <c r="P12" s="22">
        <v>0</v>
      </c>
      <c r="Q12" s="22">
        <v>0</v>
      </c>
      <c r="R12" s="22">
        <v>0</v>
      </c>
      <c r="S12" s="20">
        <f t="shared" si="3"/>
        <v>12</v>
      </c>
      <c r="T12" s="20">
        <v>45</v>
      </c>
      <c r="U12" s="20">
        <v>12</v>
      </c>
      <c r="V12" s="24">
        <f t="shared" si="5"/>
        <v>3.75</v>
      </c>
      <c r="W12" s="20">
        <v>35</v>
      </c>
      <c r="X12" s="20">
        <v>12</v>
      </c>
      <c r="Y12" s="24">
        <f t="shared" si="6"/>
        <v>2.9166666666666665</v>
      </c>
    </row>
    <row r="13" spans="1:25" x14ac:dyDescent="0.3">
      <c r="A13" s="20" t="s">
        <v>26</v>
      </c>
      <c r="B13" s="20">
        <v>150</v>
      </c>
      <c r="C13" s="20">
        <f t="shared" si="0"/>
        <v>115</v>
      </c>
      <c r="D13" s="21">
        <f t="shared" si="1"/>
        <v>0.76666666666666672</v>
      </c>
      <c r="E13" s="21">
        <f t="shared" si="2"/>
        <v>0.91666666666666663</v>
      </c>
      <c r="F13" s="22">
        <v>63</v>
      </c>
      <c r="G13" s="22">
        <v>12</v>
      </c>
      <c r="H13" s="22">
        <v>6</v>
      </c>
      <c r="I13" s="22">
        <v>18</v>
      </c>
      <c r="J13" s="22">
        <v>0</v>
      </c>
      <c r="K13" s="22">
        <v>7</v>
      </c>
      <c r="L13" s="22">
        <f t="shared" si="4"/>
        <v>35</v>
      </c>
      <c r="M13" s="22">
        <v>9</v>
      </c>
      <c r="N13" s="22">
        <v>48</v>
      </c>
      <c r="O13" s="22">
        <v>3</v>
      </c>
      <c r="P13" s="22">
        <v>1</v>
      </c>
      <c r="Q13" s="22">
        <v>0</v>
      </c>
      <c r="R13" s="22">
        <v>0</v>
      </c>
      <c r="S13" s="20">
        <f t="shared" si="3"/>
        <v>52</v>
      </c>
      <c r="T13" s="20">
        <v>189</v>
      </c>
      <c r="U13" s="20">
        <v>52</v>
      </c>
      <c r="V13" s="24">
        <f t="shared" si="5"/>
        <v>3.6346153846153846</v>
      </c>
      <c r="W13" s="20">
        <v>135</v>
      </c>
      <c r="X13" s="20">
        <v>52</v>
      </c>
      <c r="Y13" s="24">
        <f t="shared" si="6"/>
        <v>2.5961538461538463</v>
      </c>
    </row>
    <row r="14" spans="1:25" x14ac:dyDescent="0.3">
      <c r="A14" s="20" t="s">
        <v>27</v>
      </c>
      <c r="B14" s="20">
        <v>129</v>
      </c>
      <c r="C14" s="20">
        <f t="shared" si="0"/>
        <v>108</v>
      </c>
      <c r="D14" s="21">
        <f t="shared" si="1"/>
        <v>0.83720930232558144</v>
      </c>
      <c r="E14" s="21">
        <f t="shared" si="2"/>
        <v>0.89</v>
      </c>
      <c r="F14" s="22">
        <v>59</v>
      </c>
      <c r="G14" s="22">
        <v>12</v>
      </c>
      <c r="H14" s="22">
        <v>11</v>
      </c>
      <c r="I14" s="22">
        <v>5</v>
      </c>
      <c r="J14" s="22">
        <v>2</v>
      </c>
      <c r="K14" s="22">
        <v>8</v>
      </c>
      <c r="L14" s="22">
        <f t="shared" si="4"/>
        <v>21</v>
      </c>
      <c r="M14" s="22">
        <v>11</v>
      </c>
      <c r="N14" s="22">
        <v>47</v>
      </c>
      <c r="O14" s="22">
        <v>1</v>
      </c>
      <c r="P14" s="22">
        <v>0</v>
      </c>
      <c r="Q14" s="22">
        <v>0</v>
      </c>
      <c r="R14" s="22">
        <v>0</v>
      </c>
      <c r="S14" s="20">
        <f t="shared" si="3"/>
        <v>48</v>
      </c>
      <c r="T14" s="20">
        <v>178</v>
      </c>
      <c r="U14" s="20">
        <v>47</v>
      </c>
      <c r="V14" s="24">
        <f t="shared" si="5"/>
        <v>3.7872340425531914</v>
      </c>
      <c r="W14" s="20">
        <v>128</v>
      </c>
      <c r="X14" s="20">
        <v>47</v>
      </c>
      <c r="Y14" s="24">
        <f t="shared" si="6"/>
        <v>2.7234042553191489</v>
      </c>
    </row>
    <row r="15" spans="1:25" x14ac:dyDescent="0.3">
      <c r="A15" s="20" t="s">
        <v>28</v>
      </c>
      <c r="B15" s="20">
        <v>104</v>
      </c>
      <c r="C15" s="20">
        <f t="shared" si="0"/>
        <v>75</v>
      </c>
      <c r="D15" s="21">
        <f t="shared" si="1"/>
        <v>0.72115384615384615</v>
      </c>
      <c r="E15" s="21">
        <f t="shared" si="2"/>
        <v>0.8529411764705882</v>
      </c>
      <c r="F15" s="22">
        <v>42</v>
      </c>
      <c r="G15" s="22">
        <v>7</v>
      </c>
      <c r="H15" s="22">
        <v>2</v>
      </c>
      <c r="I15" s="22">
        <v>7</v>
      </c>
      <c r="J15" s="22">
        <v>0</v>
      </c>
      <c r="K15" s="22">
        <v>7</v>
      </c>
      <c r="L15" s="22">
        <f t="shared" si="4"/>
        <v>29</v>
      </c>
      <c r="M15" s="22">
        <v>10</v>
      </c>
      <c r="N15" s="22">
        <v>25</v>
      </c>
      <c r="O15" s="22">
        <v>3</v>
      </c>
      <c r="P15" s="22">
        <v>1</v>
      </c>
      <c r="Q15" s="22">
        <v>0</v>
      </c>
      <c r="R15" s="22">
        <v>1</v>
      </c>
      <c r="S15" s="20">
        <f t="shared" si="3"/>
        <v>30</v>
      </c>
      <c r="T15" s="20">
        <v>116</v>
      </c>
      <c r="U15" s="20">
        <v>30</v>
      </c>
      <c r="V15" s="24">
        <f t="shared" si="5"/>
        <v>3.8666666666666667</v>
      </c>
      <c r="W15" s="20">
        <v>80</v>
      </c>
      <c r="X15" s="20">
        <v>30</v>
      </c>
      <c r="Y15" s="24">
        <f t="shared" si="6"/>
        <v>2.6666666666666665</v>
      </c>
    </row>
    <row r="16" spans="1:25" x14ac:dyDescent="0.3">
      <c r="A16" s="20" t="s">
        <v>29</v>
      </c>
      <c r="B16" s="20">
        <v>82</v>
      </c>
      <c r="C16" s="20">
        <f t="shared" si="0"/>
        <v>72</v>
      </c>
      <c r="D16" s="21">
        <f t="shared" si="1"/>
        <v>0.87804878048780488</v>
      </c>
      <c r="E16" s="21">
        <f t="shared" si="2"/>
        <v>0.9375</v>
      </c>
      <c r="F16" s="22">
        <v>35</v>
      </c>
      <c r="G16" s="22">
        <v>2</v>
      </c>
      <c r="H16" s="22">
        <v>21</v>
      </c>
      <c r="I16" s="22">
        <v>2</v>
      </c>
      <c r="J16" s="22">
        <v>0</v>
      </c>
      <c r="K16" s="22">
        <v>8</v>
      </c>
      <c r="L16" s="22">
        <f t="shared" si="4"/>
        <v>10</v>
      </c>
      <c r="M16" s="22">
        <v>4</v>
      </c>
      <c r="N16" s="22">
        <v>29</v>
      </c>
      <c r="O16" s="22">
        <v>3</v>
      </c>
      <c r="P16" s="22">
        <v>1</v>
      </c>
      <c r="Q16" s="22">
        <v>0</v>
      </c>
      <c r="R16" s="22">
        <v>1</v>
      </c>
      <c r="S16" s="20">
        <f t="shared" si="3"/>
        <v>34</v>
      </c>
      <c r="T16" s="20">
        <v>134</v>
      </c>
      <c r="U16" s="20">
        <v>34</v>
      </c>
      <c r="V16" s="24">
        <f t="shared" si="5"/>
        <v>3.9411764705882355</v>
      </c>
      <c r="W16" s="20">
        <v>115</v>
      </c>
      <c r="X16" s="20">
        <v>34</v>
      </c>
      <c r="Y16" s="24">
        <f t="shared" si="6"/>
        <v>3.3823529411764706</v>
      </c>
    </row>
    <row r="17" spans="1:25" x14ac:dyDescent="0.3">
      <c r="A17" s="20" t="s">
        <v>30</v>
      </c>
      <c r="B17" s="20">
        <v>83</v>
      </c>
      <c r="C17" s="20">
        <f t="shared" si="0"/>
        <v>67</v>
      </c>
      <c r="D17" s="21">
        <f t="shared" si="1"/>
        <v>0.80722891566265065</v>
      </c>
      <c r="E17" s="21">
        <f t="shared" si="2"/>
        <v>0.81818181818181823</v>
      </c>
      <c r="F17" s="22">
        <v>36</v>
      </c>
      <c r="G17" s="22">
        <v>5</v>
      </c>
      <c r="H17" s="22">
        <v>6</v>
      </c>
      <c r="I17" s="22">
        <v>6</v>
      </c>
      <c r="J17" s="22">
        <v>1</v>
      </c>
      <c r="K17" s="22">
        <v>1</v>
      </c>
      <c r="L17" s="22">
        <f t="shared" si="4"/>
        <v>16</v>
      </c>
      <c r="M17" s="22">
        <v>12</v>
      </c>
      <c r="N17" s="22">
        <v>25</v>
      </c>
      <c r="O17" s="22">
        <v>2</v>
      </c>
      <c r="P17" s="22">
        <v>1</v>
      </c>
      <c r="Q17" s="22">
        <v>0</v>
      </c>
      <c r="R17" s="22">
        <v>0</v>
      </c>
      <c r="S17" s="20">
        <f t="shared" si="3"/>
        <v>28</v>
      </c>
      <c r="T17" s="20">
        <v>104</v>
      </c>
      <c r="U17" s="20">
        <v>27</v>
      </c>
      <c r="V17" s="24">
        <f t="shared" si="5"/>
        <v>3.8518518518518516</v>
      </c>
      <c r="W17" s="20">
        <v>74</v>
      </c>
      <c r="X17" s="20">
        <v>27</v>
      </c>
      <c r="Y17" s="24">
        <f t="shared" si="6"/>
        <v>2.7407407407407409</v>
      </c>
    </row>
    <row r="18" spans="1:25" x14ac:dyDescent="0.3">
      <c r="A18" s="25" t="s">
        <v>31</v>
      </c>
      <c r="B18" s="25">
        <f>SUM(B4:B17)</f>
        <v>1545</v>
      </c>
      <c r="C18" s="25">
        <f t="shared" si="0"/>
        <v>1355</v>
      </c>
      <c r="D18" s="26">
        <f t="shared" si="1"/>
        <v>0.87702265372168287</v>
      </c>
      <c r="E18" s="26">
        <f t="shared" si="2"/>
        <v>0.92158447857720294</v>
      </c>
      <c r="F18" s="25">
        <f>SUM(F4:F17)</f>
        <v>644</v>
      </c>
      <c r="G18" s="25">
        <f t="shared" ref="G18:M18" si="7">SUM(G4:G17)</f>
        <v>147</v>
      </c>
      <c r="H18" s="25">
        <f t="shared" si="7"/>
        <v>241</v>
      </c>
      <c r="I18" s="25">
        <f t="shared" si="7"/>
        <v>104</v>
      </c>
      <c r="J18" s="25">
        <f t="shared" si="7"/>
        <v>4</v>
      </c>
      <c r="K18" s="25">
        <f t="shared" si="7"/>
        <v>118</v>
      </c>
      <c r="L18" s="25">
        <f t="shared" si="7"/>
        <v>190</v>
      </c>
      <c r="M18" s="25">
        <f t="shared" si="7"/>
        <v>97</v>
      </c>
      <c r="N18" s="25">
        <f>SUM(N7:N17)</f>
        <v>385</v>
      </c>
      <c r="O18" s="25">
        <f t="shared" ref="O18:X18" si="8">SUM(O7:O17)</f>
        <v>20</v>
      </c>
      <c r="P18" s="25">
        <f t="shared" si="8"/>
        <v>8</v>
      </c>
      <c r="Q18" s="25">
        <f t="shared" si="8"/>
        <v>1</v>
      </c>
      <c r="R18" s="25">
        <f t="shared" si="8"/>
        <v>2</v>
      </c>
      <c r="S18" s="25">
        <f t="shared" si="8"/>
        <v>416</v>
      </c>
      <c r="T18" s="25">
        <f t="shared" si="8"/>
        <v>1575</v>
      </c>
      <c r="U18" s="25">
        <f t="shared" si="8"/>
        <v>414</v>
      </c>
      <c r="V18" s="27">
        <f t="shared" si="5"/>
        <v>3.8043478260869565</v>
      </c>
      <c r="W18" s="25">
        <f>SUM(W7:W17)</f>
        <v>1289</v>
      </c>
      <c r="X18" s="25">
        <f t="shared" si="8"/>
        <v>413</v>
      </c>
      <c r="Y18" s="27">
        <f t="shared" si="6"/>
        <v>3.1210653753026634</v>
      </c>
    </row>
  </sheetData>
  <mergeCells count="13">
    <mergeCell ref="N2:S2"/>
    <mergeCell ref="T2:V2"/>
    <mergeCell ref="W2:Y2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Q19" sqref="Q19"/>
    </sheetView>
  </sheetViews>
  <sheetFormatPr defaultRowHeight="16.2" x14ac:dyDescent="0.3"/>
  <sheetData>
    <row r="1" spans="1:25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0</v>
      </c>
      <c r="B2" s="3" t="s">
        <v>46</v>
      </c>
      <c r="C2" s="4" t="s">
        <v>34</v>
      </c>
      <c r="D2" s="4" t="s">
        <v>35</v>
      </c>
      <c r="E2" s="3" t="s">
        <v>36</v>
      </c>
      <c r="F2" s="2" t="s">
        <v>37</v>
      </c>
      <c r="G2" s="2"/>
      <c r="H2" s="2"/>
      <c r="I2" s="2"/>
      <c r="J2" s="2"/>
      <c r="K2" s="5" t="s">
        <v>38</v>
      </c>
      <c r="L2" s="6" t="s">
        <v>39</v>
      </c>
      <c r="M2" s="6" t="s">
        <v>40</v>
      </c>
      <c r="N2" s="28" t="s">
        <v>47</v>
      </c>
      <c r="O2" s="7"/>
      <c r="P2" s="7"/>
      <c r="Q2" s="7"/>
      <c r="R2" s="7"/>
      <c r="S2" s="7"/>
      <c r="T2" s="8" t="s">
        <v>42</v>
      </c>
      <c r="U2" s="8"/>
      <c r="V2" s="8"/>
      <c r="W2" s="9" t="s">
        <v>43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44</v>
      </c>
      <c r="G3" s="12" t="s">
        <v>48</v>
      </c>
      <c r="H3" s="12" t="s">
        <v>49</v>
      </c>
      <c r="I3" s="12" t="s">
        <v>50</v>
      </c>
      <c r="J3" s="12" t="s">
        <v>51</v>
      </c>
      <c r="K3" s="13"/>
      <c r="L3" s="14"/>
      <c r="M3" s="14"/>
      <c r="N3" s="29" t="s">
        <v>52</v>
      </c>
      <c r="O3" s="15" t="s">
        <v>53</v>
      </c>
      <c r="P3" s="15" t="s">
        <v>54</v>
      </c>
      <c r="Q3" s="15" t="s">
        <v>55</v>
      </c>
      <c r="R3" s="15" t="s">
        <v>51</v>
      </c>
      <c r="S3" s="15" t="s">
        <v>56</v>
      </c>
      <c r="T3" s="17" t="s">
        <v>57</v>
      </c>
      <c r="U3" s="17" t="s">
        <v>15</v>
      </c>
      <c r="V3" s="17" t="s">
        <v>58</v>
      </c>
      <c r="W3" s="18" t="s">
        <v>14</v>
      </c>
      <c r="X3" s="18" t="s">
        <v>15</v>
      </c>
      <c r="Y3" s="19" t="s">
        <v>16</v>
      </c>
    </row>
    <row r="4" spans="1:25" x14ac:dyDescent="0.3">
      <c r="A4" s="30" t="s">
        <v>17</v>
      </c>
      <c r="B4" s="20">
        <v>14</v>
      </c>
      <c r="C4" s="22">
        <f>SUM(F4:J4)+K4+M4</f>
        <v>12</v>
      </c>
      <c r="D4" s="21">
        <f>C4/B4</f>
        <v>0.8571428571428571</v>
      </c>
      <c r="E4" s="21">
        <f>(SUM(F4:J4)/(SUM(F4:J4)+M4))</f>
        <v>0.88888888888888884</v>
      </c>
      <c r="F4" s="22">
        <v>7</v>
      </c>
      <c r="G4" s="22">
        <v>0</v>
      </c>
      <c r="H4" s="22">
        <v>0</v>
      </c>
      <c r="I4" s="22">
        <v>1</v>
      </c>
      <c r="J4" s="22">
        <v>0</v>
      </c>
      <c r="K4" s="22">
        <v>3</v>
      </c>
      <c r="L4" s="22">
        <f>B4-C4</f>
        <v>2</v>
      </c>
      <c r="M4" s="22">
        <v>1</v>
      </c>
      <c r="N4" s="22">
        <v>4</v>
      </c>
      <c r="O4" s="22">
        <v>3</v>
      </c>
      <c r="P4" s="22">
        <v>0</v>
      </c>
      <c r="Q4" s="22">
        <v>0</v>
      </c>
      <c r="R4" s="22">
        <v>0</v>
      </c>
      <c r="S4" s="20">
        <f>SUM(N4:R4)</f>
        <v>7</v>
      </c>
      <c r="T4" s="20">
        <v>31</v>
      </c>
      <c r="U4" s="20">
        <v>7</v>
      </c>
      <c r="V4" s="24">
        <f>T4/U4</f>
        <v>4.4285714285714288</v>
      </c>
      <c r="W4" s="20">
        <v>26</v>
      </c>
      <c r="X4" s="20">
        <v>7</v>
      </c>
      <c r="Y4" s="24">
        <f>W4/X4</f>
        <v>3.7142857142857144</v>
      </c>
    </row>
    <row r="5" spans="1:25" x14ac:dyDescent="0.3">
      <c r="A5" s="30" t="s">
        <v>18</v>
      </c>
      <c r="B5" s="20">
        <v>10</v>
      </c>
      <c r="C5" s="22">
        <f>SUM(F5:J5)+K5+M5</f>
        <v>8</v>
      </c>
      <c r="D5" s="21">
        <f t="shared" ref="D5:D17" si="0">C5/B5</f>
        <v>0.8</v>
      </c>
      <c r="E5" s="21">
        <f t="shared" ref="E5:E17" si="1">(SUM(F5:J5)/(SUM(F5:J5)+M5))</f>
        <v>1</v>
      </c>
      <c r="F5" s="22">
        <v>5</v>
      </c>
      <c r="G5" s="22">
        <v>1</v>
      </c>
      <c r="H5" s="22">
        <v>2</v>
      </c>
      <c r="I5" s="22">
        <v>0</v>
      </c>
      <c r="J5" s="22">
        <v>0</v>
      </c>
      <c r="K5" s="22">
        <v>0</v>
      </c>
      <c r="L5" s="22">
        <f t="shared" ref="L5:L16" si="2">B5-C5</f>
        <v>2</v>
      </c>
      <c r="M5" s="22">
        <v>0</v>
      </c>
      <c r="N5" s="22">
        <v>2</v>
      </c>
      <c r="O5" s="22">
        <v>1</v>
      </c>
      <c r="P5" s="22">
        <v>2</v>
      </c>
      <c r="Q5" s="22">
        <v>0</v>
      </c>
      <c r="R5" s="22">
        <v>0</v>
      </c>
      <c r="S5" s="20">
        <f t="shared" ref="S5:S17" si="3">SUM(N5:R5)</f>
        <v>5</v>
      </c>
      <c r="T5" s="20">
        <v>20</v>
      </c>
      <c r="U5" s="20">
        <v>5</v>
      </c>
      <c r="V5" s="24">
        <f t="shared" ref="V5:V17" si="4">T5/U5</f>
        <v>4</v>
      </c>
      <c r="W5" s="20">
        <v>18</v>
      </c>
      <c r="X5" s="20">
        <v>5</v>
      </c>
      <c r="Y5" s="24">
        <f t="shared" ref="Y5:Y17" si="5">W5/X5</f>
        <v>3.6</v>
      </c>
    </row>
    <row r="6" spans="1:25" x14ac:dyDescent="0.3">
      <c r="A6" s="30" t="s">
        <v>19</v>
      </c>
      <c r="B6" s="20">
        <v>35</v>
      </c>
      <c r="C6" s="22">
        <f t="shared" ref="C6:C17" si="6">SUM(F6:J6)+K6+M6</f>
        <v>31</v>
      </c>
      <c r="D6" s="21">
        <f t="shared" si="0"/>
        <v>0.88571428571428568</v>
      </c>
      <c r="E6" s="21">
        <f t="shared" si="1"/>
        <v>1</v>
      </c>
      <c r="F6" s="22">
        <v>22</v>
      </c>
      <c r="G6" s="22">
        <v>2</v>
      </c>
      <c r="H6" s="22">
        <v>3</v>
      </c>
      <c r="I6" s="22">
        <v>2</v>
      </c>
      <c r="J6" s="22">
        <v>0</v>
      </c>
      <c r="K6" s="22">
        <v>2</v>
      </c>
      <c r="L6" s="22">
        <f t="shared" si="2"/>
        <v>4</v>
      </c>
      <c r="M6" s="22">
        <v>0</v>
      </c>
      <c r="N6" s="22">
        <v>13</v>
      </c>
      <c r="O6" s="22">
        <v>5</v>
      </c>
      <c r="P6" s="22">
        <v>2</v>
      </c>
      <c r="Q6" s="22">
        <v>0</v>
      </c>
      <c r="R6" s="22">
        <v>1</v>
      </c>
      <c r="S6" s="20">
        <f t="shared" si="3"/>
        <v>21</v>
      </c>
      <c r="T6" s="20">
        <v>75</v>
      </c>
      <c r="U6" s="20">
        <v>20</v>
      </c>
      <c r="V6" s="24">
        <f t="shared" si="4"/>
        <v>3.75</v>
      </c>
      <c r="W6" s="20">
        <v>72</v>
      </c>
      <c r="X6" s="20">
        <v>20</v>
      </c>
      <c r="Y6" s="24">
        <f t="shared" si="5"/>
        <v>3.6</v>
      </c>
    </row>
    <row r="7" spans="1:25" x14ac:dyDescent="0.3">
      <c r="A7" s="30" t="s">
        <v>20</v>
      </c>
      <c r="B7" s="20">
        <v>8</v>
      </c>
      <c r="C7" s="22">
        <f t="shared" si="6"/>
        <v>8</v>
      </c>
      <c r="D7" s="21">
        <f t="shared" si="0"/>
        <v>1</v>
      </c>
      <c r="E7" s="21">
        <f t="shared" si="1"/>
        <v>1</v>
      </c>
      <c r="F7" s="22">
        <v>5</v>
      </c>
      <c r="G7" s="22">
        <v>0</v>
      </c>
      <c r="H7" s="22">
        <v>3</v>
      </c>
      <c r="I7" s="22">
        <v>0</v>
      </c>
      <c r="J7" s="22">
        <v>0</v>
      </c>
      <c r="K7" s="22">
        <v>0</v>
      </c>
      <c r="L7" s="22">
        <f t="shared" si="2"/>
        <v>0</v>
      </c>
      <c r="M7" s="22">
        <v>0</v>
      </c>
      <c r="N7" s="22">
        <v>4</v>
      </c>
      <c r="O7" s="22">
        <v>0</v>
      </c>
      <c r="P7" s="22">
        <v>0</v>
      </c>
      <c r="Q7" s="22">
        <v>0</v>
      </c>
      <c r="R7" s="22">
        <v>0</v>
      </c>
      <c r="S7" s="20">
        <f t="shared" si="3"/>
        <v>4</v>
      </c>
      <c r="T7" s="20">
        <v>16</v>
      </c>
      <c r="U7" s="20">
        <v>4</v>
      </c>
      <c r="V7" s="24">
        <f t="shared" si="4"/>
        <v>4</v>
      </c>
      <c r="W7" s="20">
        <v>14</v>
      </c>
      <c r="X7" s="20">
        <v>4</v>
      </c>
      <c r="Y7" s="24">
        <f t="shared" si="5"/>
        <v>3.5</v>
      </c>
    </row>
    <row r="8" spans="1:25" x14ac:dyDescent="0.3">
      <c r="A8" s="30" t="s">
        <v>59</v>
      </c>
      <c r="B8" s="20">
        <v>4</v>
      </c>
      <c r="C8" s="22">
        <f t="shared" si="6"/>
        <v>3</v>
      </c>
      <c r="D8" s="21">
        <f t="shared" si="0"/>
        <v>0.75</v>
      </c>
      <c r="E8" s="21">
        <f t="shared" si="1"/>
        <v>1</v>
      </c>
      <c r="F8" s="22">
        <v>3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 t="shared" si="2"/>
        <v>1</v>
      </c>
      <c r="M8" s="22">
        <v>0</v>
      </c>
      <c r="N8" s="22">
        <v>2</v>
      </c>
      <c r="O8" s="22">
        <v>0</v>
      </c>
      <c r="P8" s="22">
        <v>0</v>
      </c>
      <c r="Q8" s="22">
        <v>0</v>
      </c>
      <c r="R8" s="22">
        <v>0</v>
      </c>
      <c r="S8" s="20">
        <f t="shared" si="3"/>
        <v>2</v>
      </c>
      <c r="T8" s="20">
        <v>8</v>
      </c>
      <c r="U8" s="20">
        <v>2</v>
      </c>
      <c r="V8" s="24">
        <f t="shared" si="4"/>
        <v>4</v>
      </c>
      <c r="W8" s="20">
        <v>6</v>
      </c>
      <c r="X8" s="20">
        <v>2</v>
      </c>
      <c r="Y8" s="24">
        <f t="shared" si="5"/>
        <v>3</v>
      </c>
    </row>
    <row r="9" spans="1:25" x14ac:dyDescent="0.3">
      <c r="A9" s="30" t="s">
        <v>22</v>
      </c>
      <c r="B9" s="20">
        <v>23</v>
      </c>
      <c r="C9" s="22">
        <f t="shared" si="6"/>
        <v>23</v>
      </c>
      <c r="D9" s="21">
        <f t="shared" si="0"/>
        <v>1</v>
      </c>
      <c r="E9" s="21">
        <f t="shared" si="1"/>
        <v>0.94736842105263153</v>
      </c>
      <c r="F9" s="22">
        <v>12</v>
      </c>
      <c r="G9" s="22">
        <v>1</v>
      </c>
      <c r="H9" s="22">
        <v>3</v>
      </c>
      <c r="I9" s="22">
        <v>2</v>
      </c>
      <c r="J9" s="22">
        <v>0</v>
      </c>
      <c r="K9" s="22">
        <v>4</v>
      </c>
      <c r="L9" s="22">
        <f t="shared" si="2"/>
        <v>0</v>
      </c>
      <c r="M9" s="22">
        <v>1</v>
      </c>
      <c r="N9" s="22">
        <v>11</v>
      </c>
      <c r="O9" s="22">
        <v>1</v>
      </c>
      <c r="P9" s="22">
        <v>0</v>
      </c>
      <c r="Q9" s="22">
        <v>0</v>
      </c>
      <c r="R9" s="22">
        <v>0</v>
      </c>
      <c r="S9" s="20">
        <f t="shared" si="3"/>
        <v>12</v>
      </c>
      <c r="T9" s="20">
        <v>46</v>
      </c>
      <c r="U9" s="20">
        <v>12</v>
      </c>
      <c r="V9" s="24">
        <f t="shared" si="4"/>
        <v>3.8333333333333335</v>
      </c>
      <c r="W9" s="20">
        <v>38</v>
      </c>
      <c r="X9" s="20">
        <v>12</v>
      </c>
      <c r="Y9" s="24">
        <f t="shared" si="5"/>
        <v>3.1666666666666665</v>
      </c>
    </row>
    <row r="10" spans="1:25" x14ac:dyDescent="0.3">
      <c r="A10" s="30" t="s">
        <v>60</v>
      </c>
      <c r="B10" s="20">
        <v>17</v>
      </c>
      <c r="C10" s="22">
        <f t="shared" si="6"/>
        <v>16</v>
      </c>
      <c r="D10" s="21">
        <f t="shared" si="0"/>
        <v>0.94117647058823528</v>
      </c>
      <c r="E10" s="21">
        <f t="shared" si="1"/>
        <v>0.7857142857142857</v>
      </c>
      <c r="F10" s="22">
        <v>9</v>
      </c>
      <c r="G10" s="22">
        <v>0</v>
      </c>
      <c r="H10" s="22">
        <v>2</v>
      </c>
      <c r="I10" s="22">
        <v>0</v>
      </c>
      <c r="J10" s="22">
        <v>0</v>
      </c>
      <c r="K10" s="22">
        <v>2</v>
      </c>
      <c r="L10" s="22">
        <f t="shared" si="2"/>
        <v>1</v>
      </c>
      <c r="M10" s="22">
        <v>3</v>
      </c>
      <c r="N10" s="22">
        <v>4</v>
      </c>
      <c r="O10" s="22">
        <v>3</v>
      </c>
      <c r="P10" s="22">
        <v>2</v>
      </c>
      <c r="Q10" s="22">
        <v>0</v>
      </c>
      <c r="R10" s="22">
        <v>0</v>
      </c>
      <c r="S10" s="20">
        <f t="shared" si="3"/>
        <v>9</v>
      </c>
      <c r="T10" s="20">
        <v>37</v>
      </c>
      <c r="U10" s="20">
        <v>9</v>
      </c>
      <c r="V10" s="24">
        <f t="shared" si="4"/>
        <v>4.1111111111111107</v>
      </c>
      <c r="W10" s="20">
        <v>37</v>
      </c>
      <c r="X10" s="20">
        <v>9</v>
      </c>
      <c r="Y10" s="24">
        <f t="shared" si="5"/>
        <v>4.1111111111111107</v>
      </c>
    </row>
    <row r="11" spans="1:25" x14ac:dyDescent="0.3">
      <c r="A11" s="30" t="s">
        <v>23</v>
      </c>
      <c r="B11" s="20">
        <v>14</v>
      </c>
      <c r="C11" s="22">
        <f t="shared" si="6"/>
        <v>12</v>
      </c>
      <c r="D11" s="21">
        <f t="shared" si="0"/>
        <v>0.8571428571428571</v>
      </c>
      <c r="E11" s="21">
        <f t="shared" si="1"/>
        <v>1</v>
      </c>
      <c r="F11" s="22">
        <v>8</v>
      </c>
      <c r="G11" s="22">
        <v>1</v>
      </c>
      <c r="H11" s="22">
        <v>3</v>
      </c>
      <c r="I11" s="22">
        <v>0</v>
      </c>
      <c r="J11" s="22">
        <v>0</v>
      </c>
      <c r="K11" s="22">
        <v>0</v>
      </c>
      <c r="L11" s="22">
        <f t="shared" si="2"/>
        <v>2</v>
      </c>
      <c r="M11" s="22">
        <v>0</v>
      </c>
      <c r="N11" s="22">
        <v>7</v>
      </c>
      <c r="O11" s="22">
        <v>0</v>
      </c>
      <c r="P11" s="22">
        <v>0</v>
      </c>
      <c r="Q11" s="22">
        <v>0</v>
      </c>
      <c r="R11" s="22">
        <v>0</v>
      </c>
      <c r="S11" s="20">
        <f t="shared" si="3"/>
        <v>7</v>
      </c>
      <c r="T11" s="20">
        <v>28</v>
      </c>
      <c r="U11" s="20">
        <v>7</v>
      </c>
      <c r="V11" s="24">
        <f t="shared" si="4"/>
        <v>4</v>
      </c>
      <c r="W11" s="20">
        <v>27</v>
      </c>
      <c r="X11" s="20">
        <v>7</v>
      </c>
      <c r="Y11" s="24">
        <f t="shared" si="5"/>
        <v>3.8571428571428572</v>
      </c>
    </row>
    <row r="12" spans="1:25" x14ac:dyDescent="0.3">
      <c r="A12" s="30" t="s">
        <v>24</v>
      </c>
      <c r="B12" s="20">
        <v>9</v>
      </c>
      <c r="C12" s="22">
        <f t="shared" si="6"/>
        <v>9</v>
      </c>
      <c r="D12" s="21">
        <f t="shared" si="0"/>
        <v>1</v>
      </c>
      <c r="E12" s="21">
        <f t="shared" si="1"/>
        <v>1</v>
      </c>
      <c r="F12" s="22">
        <v>3</v>
      </c>
      <c r="G12" s="22">
        <v>0</v>
      </c>
      <c r="H12" s="22">
        <v>2</v>
      </c>
      <c r="I12" s="22">
        <v>4</v>
      </c>
      <c r="J12" s="22">
        <v>0</v>
      </c>
      <c r="K12" s="22">
        <v>0</v>
      </c>
      <c r="L12" s="22">
        <f t="shared" si="2"/>
        <v>0</v>
      </c>
      <c r="M12" s="22">
        <v>0</v>
      </c>
      <c r="N12" s="22">
        <v>2</v>
      </c>
      <c r="O12" s="22">
        <v>0</v>
      </c>
      <c r="P12" s="22">
        <v>0</v>
      </c>
      <c r="Q12" s="22">
        <v>0</v>
      </c>
      <c r="R12" s="22">
        <v>0</v>
      </c>
      <c r="S12" s="20">
        <f t="shared" si="3"/>
        <v>2</v>
      </c>
      <c r="T12" s="20">
        <v>8</v>
      </c>
      <c r="U12" s="20">
        <v>2</v>
      </c>
      <c r="V12" s="24">
        <f t="shared" si="4"/>
        <v>4</v>
      </c>
      <c r="W12" s="20">
        <v>6</v>
      </c>
      <c r="X12" s="20">
        <v>2</v>
      </c>
      <c r="Y12" s="24">
        <f t="shared" si="5"/>
        <v>3</v>
      </c>
    </row>
    <row r="13" spans="1:25" x14ac:dyDescent="0.3">
      <c r="A13" s="30" t="s">
        <v>25</v>
      </c>
      <c r="B13" s="20">
        <v>23</v>
      </c>
      <c r="C13" s="22">
        <f t="shared" si="6"/>
        <v>22</v>
      </c>
      <c r="D13" s="21">
        <f t="shared" si="0"/>
        <v>0.95652173913043481</v>
      </c>
      <c r="E13" s="21">
        <f t="shared" si="1"/>
        <v>0.90476190476190477</v>
      </c>
      <c r="F13" s="22">
        <v>13</v>
      </c>
      <c r="G13" s="22">
        <v>0</v>
      </c>
      <c r="H13" s="22">
        <v>5</v>
      </c>
      <c r="I13" s="22">
        <v>1</v>
      </c>
      <c r="J13" s="22">
        <v>0</v>
      </c>
      <c r="K13" s="22">
        <v>1</v>
      </c>
      <c r="L13" s="22">
        <f t="shared" si="2"/>
        <v>1</v>
      </c>
      <c r="M13" s="22">
        <v>2</v>
      </c>
      <c r="N13" s="22">
        <v>12</v>
      </c>
      <c r="O13" s="22">
        <v>0</v>
      </c>
      <c r="P13" s="22">
        <v>0</v>
      </c>
      <c r="Q13" s="22">
        <v>0</v>
      </c>
      <c r="R13" s="22">
        <v>0</v>
      </c>
      <c r="S13" s="20">
        <f t="shared" si="3"/>
        <v>12</v>
      </c>
      <c r="T13" s="20">
        <v>46</v>
      </c>
      <c r="U13" s="20">
        <v>12</v>
      </c>
      <c r="V13" s="24">
        <f t="shared" si="4"/>
        <v>3.8333333333333335</v>
      </c>
      <c r="W13" s="20">
        <v>41</v>
      </c>
      <c r="X13" s="20">
        <v>12</v>
      </c>
      <c r="Y13" s="24">
        <f t="shared" si="5"/>
        <v>3.4166666666666665</v>
      </c>
    </row>
    <row r="14" spans="1:25" x14ac:dyDescent="0.3">
      <c r="A14" s="30" t="s">
        <v>61</v>
      </c>
      <c r="B14" s="20">
        <v>11</v>
      </c>
      <c r="C14" s="22">
        <f t="shared" si="6"/>
        <v>11</v>
      </c>
      <c r="D14" s="21">
        <f t="shared" si="0"/>
        <v>1</v>
      </c>
      <c r="E14" s="21">
        <f t="shared" si="1"/>
        <v>0.90909090909090906</v>
      </c>
      <c r="F14" s="22">
        <v>7</v>
      </c>
      <c r="G14" s="22">
        <v>2</v>
      </c>
      <c r="H14" s="22">
        <v>0</v>
      </c>
      <c r="I14" s="22">
        <v>1</v>
      </c>
      <c r="J14" s="22">
        <v>0</v>
      </c>
      <c r="K14" s="22">
        <v>0</v>
      </c>
      <c r="L14" s="22">
        <f t="shared" si="2"/>
        <v>0</v>
      </c>
      <c r="M14" s="22">
        <v>1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0">
        <f t="shared" si="3"/>
        <v>4</v>
      </c>
      <c r="T14" s="20">
        <v>17</v>
      </c>
      <c r="U14" s="20">
        <v>4</v>
      </c>
      <c r="V14" s="24">
        <f t="shared" si="4"/>
        <v>4.25</v>
      </c>
      <c r="W14" s="20">
        <v>15</v>
      </c>
      <c r="X14" s="20">
        <v>4</v>
      </c>
      <c r="Y14" s="24">
        <f t="shared" si="5"/>
        <v>3.75</v>
      </c>
    </row>
    <row r="15" spans="1:25" x14ac:dyDescent="0.3">
      <c r="A15" s="30" t="s">
        <v>27</v>
      </c>
      <c r="B15" s="20">
        <v>26</v>
      </c>
      <c r="C15" s="22">
        <f t="shared" si="6"/>
        <v>25</v>
      </c>
      <c r="D15" s="21">
        <f t="shared" si="0"/>
        <v>0.96153846153846156</v>
      </c>
      <c r="E15" s="21">
        <f t="shared" si="1"/>
        <v>0.86956521739130432</v>
      </c>
      <c r="F15" s="22">
        <v>16</v>
      </c>
      <c r="G15" s="22">
        <v>1</v>
      </c>
      <c r="H15" s="22">
        <v>2</v>
      </c>
      <c r="I15" s="22">
        <v>1</v>
      </c>
      <c r="J15" s="22">
        <v>0</v>
      </c>
      <c r="K15" s="22">
        <v>2</v>
      </c>
      <c r="L15" s="22">
        <f t="shared" si="2"/>
        <v>1</v>
      </c>
      <c r="M15" s="22">
        <v>3</v>
      </c>
      <c r="N15" s="22">
        <v>10</v>
      </c>
      <c r="O15" s="22">
        <v>1</v>
      </c>
      <c r="P15" s="22">
        <v>0</v>
      </c>
      <c r="Q15" s="22">
        <v>0</v>
      </c>
      <c r="R15" s="22">
        <v>0</v>
      </c>
      <c r="S15" s="20">
        <f t="shared" si="3"/>
        <v>11</v>
      </c>
      <c r="T15" s="20">
        <v>48</v>
      </c>
      <c r="U15" s="20">
        <v>11</v>
      </c>
      <c r="V15" s="24">
        <f t="shared" si="4"/>
        <v>4.3636363636363633</v>
      </c>
      <c r="W15" s="20">
        <v>49</v>
      </c>
      <c r="X15" s="20">
        <v>11</v>
      </c>
      <c r="Y15" s="24">
        <f t="shared" si="5"/>
        <v>4.4545454545454541</v>
      </c>
    </row>
    <row r="16" spans="1:25" x14ac:dyDescent="0.3">
      <c r="A16" s="31" t="s">
        <v>62</v>
      </c>
      <c r="B16" s="20">
        <v>10</v>
      </c>
      <c r="C16" s="22">
        <f t="shared" si="6"/>
        <v>10</v>
      </c>
      <c r="D16" s="21">
        <f t="shared" si="0"/>
        <v>1</v>
      </c>
      <c r="E16" s="21">
        <f t="shared" si="1"/>
        <v>1</v>
      </c>
      <c r="F16" s="22">
        <v>8</v>
      </c>
      <c r="G16" s="22">
        <v>0</v>
      </c>
      <c r="H16" s="22">
        <v>0</v>
      </c>
      <c r="I16" s="22">
        <v>0</v>
      </c>
      <c r="J16" s="22">
        <v>0</v>
      </c>
      <c r="K16" s="22">
        <v>2</v>
      </c>
      <c r="L16" s="22">
        <f t="shared" si="2"/>
        <v>0</v>
      </c>
      <c r="M16" s="22">
        <v>0</v>
      </c>
      <c r="N16" s="22">
        <v>4</v>
      </c>
      <c r="O16" s="22">
        <v>0</v>
      </c>
      <c r="P16" s="22">
        <v>3</v>
      </c>
      <c r="Q16" s="22">
        <v>0</v>
      </c>
      <c r="R16" s="22">
        <v>1</v>
      </c>
      <c r="S16" s="20">
        <f t="shared" si="3"/>
        <v>8</v>
      </c>
      <c r="T16" s="20">
        <v>31</v>
      </c>
      <c r="U16" s="20">
        <v>8</v>
      </c>
      <c r="V16" s="24">
        <f t="shared" si="4"/>
        <v>3.875</v>
      </c>
      <c r="W16" s="20">
        <v>26</v>
      </c>
      <c r="X16" s="20">
        <v>8</v>
      </c>
      <c r="Y16" s="24">
        <f t="shared" si="5"/>
        <v>3.25</v>
      </c>
    </row>
    <row r="17" spans="1:25" x14ac:dyDescent="0.3">
      <c r="A17" s="32" t="s">
        <v>63</v>
      </c>
      <c r="B17" s="25">
        <f>SUM(B4:B16)</f>
        <v>204</v>
      </c>
      <c r="C17" s="33">
        <f t="shared" si="6"/>
        <v>190</v>
      </c>
      <c r="D17" s="26">
        <f t="shared" si="0"/>
        <v>0.93137254901960786</v>
      </c>
      <c r="E17" s="26">
        <f t="shared" si="1"/>
        <v>0.93678160919540232</v>
      </c>
      <c r="F17" s="33">
        <f>SUM(F4:F16)</f>
        <v>118</v>
      </c>
      <c r="G17" s="33">
        <f t="shared" ref="G17:M17" si="7">SUM(G4:G16)</f>
        <v>8</v>
      </c>
      <c r="H17" s="33">
        <f t="shared" si="7"/>
        <v>25</v>
      </c>
      <c r="I17" s="33">
        <f t="shared" si="7"/>
        <v>12</v>
      </c>
      <c r="J17" s="33">
        <f t="shared" si="7"/>
        <v>0</v>
      </c>
      <c r="K17" s="33">
        <f t="shared" si="7"/>
        <v>16</v>
      </c>
      <c r="L17" s="33">
        <f t="shared" si="7"/>
        <v>14</v>
      </c>
      <c r="M17" s="33">
        <f t="shared" si="7"/>
        <v>11</v>
      </c>
      <c r="N17" s="33">
        <f>SUM(N4:N16)</f>
        <v>79</v>
      </c>
      <c r="O17" s="33">
        <f t="shared" ref="O17:R17" si="8">SUM(O4:O16)</f>
        <v>14</v>
      </c>
      <c r="P17" s="33">
        <f t="shared" si="8"/>
        <v>9</v>
      </c>
      <c r="Q17" s="33">
        <f t="shared" si="8"/>
        <v>0</v>
      </c>
      <c r="R17" s="33">
        <f t="shared" si="8"/>
        <v>2</v>
      </c>
      <c r="S17" s="25">
        <f t="shared" si="3"/>
        <v>104</v>
      </c>
      <c r="T17" s="33">
        <f t="shared" ref="T17:X17" si="9">SUM(T4:T16)</f>
        <v>411</v>
      </c>
      <c r="U17" s="33">
        <f t="shared" si="9"/>
        <v>103</v>
      </c>
      <c r="V17" s="27">
        <f t="shared" si="4"/>
        <v>3.9902912621359223</v>
      </c>
      <c r="W17" s="33">
        <f t="shared" si="9"/>
        <v>375</v>
      </c>
      <c r="X17" s="33">
        <f t="shared" si="9"/>
        <v>103</v>
      </c>
      <c r="Y17" s="27">
        <f t="shared" si="5"/>
        <v>3.6407766990291264</v>
      </c>
    </row>
  </sheetData>
  <mergeCells count="13">
    <mergeCell ref="N2:S2"/>
    <mergeCell ref="T2:V2"/>
    <mergeCell ref="W2:Y2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學士</vt:lpstr>
      <vt:lpstr>碩士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2018-02-22T02:24:25Z</dcterms:created>
  <dcterms:modified xsi:type="dcterms:W3CDTF">2018-02-22T02:26:02Z</dcterms:modified>
</cp:coreProperties>
</file>